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Calculo" sheetId="1" r:id="rId1"/>
    <sheet name="B.Dados" sheetId="2" r:id="rId2"/>
  </sheets>
  <definedNames>
    <definedName name="_xlnm.Print_Area" localSheetId="1">'B.Dados'!$A$1:$I$21</definedName>
    <definedName name="_xlnm.Print_Area" localSheetId="0">'Calculo'!$A$1:$H$49</definedName>
  </definedNames>
  <calcPr fullCalcOnLoad="1"/>
</workbook>
</file>

<file path=xl/sharedStrings.xml><?xml version="1.0" encoding="utf-8"?>
<sst xmlns="http://schemas.openxmlformats.org/spreadsheetml/2006/main" count="61" uniqueCount="40">
  <si>
    <t>Potência</t>
  </si>
  <si>
    <t>Comprimento</t>
  </si>
  <si>
    <r>
      <t xml:space="preserve">Cos de </t>
    </r>
    <r>
      <rPr>
        <sz val="10"/>
        <rFont val="Symbol"/>
        <family val="1"/>
      </rPr>
      <t xml:space="preserve">j </t>
    </r>
    <r>
      <rPr>
        <sz val="10"/>
        <rFont val="Arial"/>
        <family val="0"/>
      </rPr>
      <t xml:space="preserve"> </t>
    </r>
  </si>
  <si>
    <t>Secção em mm2</t>
  </si>
  <si>
    <t>Quedas de tensão</t>
  </si>
  <si>
    <t>Resistividade do Cobre a 20º</t>
  </si>
  <si>
    <t>Is - Intensidade de serviço</t>
  </si>
  <si>
    <t>Tensão de serviço</t>
  </si>
  <si>
    <t>V</t>
  </si>
  <si>
    <t>A</t>
  </si>
  <si>
    <t>VA</t>
  </si>
  <si>
    <t>m</t>
  </si>
  <si>
    <r>
      <t>W</t>
    </r>
    <r>
      <rPr>
        <sz val="10"/>
        <rFont val="Arial"/>
        <family val="0"/>
      </rPr>
      <t>mm2/m</t>
    </r>
  </si>
  <si>
    <t>%</t>
  </si>
  <si>
    <t>mm2</t>
  </si>
  <si>
    <t>Reactância do troço</t>
  </si>
  <si>
    <t>em %</t>
  </si>
  <si>
    <t>Secção adoptada</t>
  </si>
  <si>
    <t>Alumínio</t>
  </si>
  <si>
    <t>0,036</t>
  </si>
  <si>
    <t xml:space="preserve">Resistividade </t>
  </si>
  <si>
    <t>MONOFÁSICO</t>
  </si>
  <si>
    <t>TRIFÁSICO</t>
  </si>
  <si>
    <t>U Trifásico</t>
  </si>
  <si>
    <t>U Monofásico</t>
  </si>
  <si>
    <t>Cálculo da Secção do Cabo</t>
  </si>
  <si>
    <t>Resultado em %</t>
  </si>
  <si>
    <t>5A - 1,15 kVA</t>
  </si>
  <si>
    <t>15A - 3,45 kVA</t>
  </si>
  <si>
    <t>20A - 4,6 Kva</t>
  </si>
  <si>
    <t>30A - 6,9 kVA</t>
  </si>
  <si>
    <t>45A - 10,35 kVA</t>
  </si>
  <si>
    <t>TRIFASICO</t>
  </si>
  <si>
    <t>15A - 10,35 kVA</t>
  </si>
  <si>
    <t>20A - 13,8 kVA</t>
  </si>
  <si>
    <t>25A - 17,25 kVA</t>
  </si>
  <si>
    <t>30A - 20,7 kVA</t>
  </si>
  <si>
    <t>40A - 26,4 kVA</t>
  </si>
  <si>
    <t>50A - 33 kVA</t>
  </si>
  <si>
    <t>Queda de tensão, resistividade do Cobre a 20º 0,0225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</si>
</sst>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2"/>
      <color indexed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A3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2" fillId="0" borderId="14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4</xdr:col>
      <xdr:colOff>438150</xdr:colOff>
      <xdr:row>3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3714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showGridLines="0" showRowColHeaders="0" tabSelected="1" zoomScalePageLayoutView="0" workbookViewId="0" topLeftCell="A1">
      <selection activeCell="O9" sqref="O9"/>
    </sheetView>
  </sheetViews>
  <sheetFormatPr defaultColWidth="9.140625" defaultRowHeight="12.75"/>
  <cols>
    <col min="2" max="2" width="18.421875" style="0" customWidth="1"/>
    <col min="3" max="3" width="14.8515625" style="0" customWidth="1"/>
    <col min="8" max="8" width="9.00390625" style="0" customWidth="1"/>
    <col min="9" max="13" width="9.140625" style="0" hidden="1" customWidth="1"/>
  </cols>
  <sheetData>
    <row r="1" ht="126.75" customHeight="1"/>
    <row r="2" spans="9:13" ht="12.75">
      <c r="I2" s="8">
        <v>1150</v>
      </c>
      <c r="M2" s="29" t="s">
        <v>21</v>
      </c>
    </row>
    <row r="3" spans="9:13" ht="12.75">
      <c r="I3" s="8">
        <v>3450</v>
      </c>
      <c r="M3" s="30" t="s">
        <v>27</v>
      </c>
    </row>
    <row r="4" spans="9:13" ht="12.75">
      <c r="I4" s="8">
        <v>4600</v>
      </c>
      <c r="M4" s="30" t="s">
        <v>28</v>
      </c>
    </row>
    <row r="5" spans="9:13" ht="12.75">
      <c r="I5" s="8">
        <v>6900</v>
      </c>
      <c r="M5" s="30" t="s">
        <v>29</v>
      </c>
    </row>
    <row r="6" spans="9:13" ht="12.75">
      <c r="I6" s="8">
        <v>10350</v>
      </c>
      <c r="M6" s="30" t="s">
        <v>30</v>
      </c>
    </row>
    <row r="7" spans="9:13" ht="12.75">
      <c r="I7" s="8">
        <v>13800</v>
      </c>
      <c r="M7" s="30" t="s">
        <v>31</v>
      </c>
    </row>
    <row r="8" spans="9:13" ht="13.5" thickBot="1">
      <c r="I8" s="8">
        <v>17250</v>
      </c>
      <c r="M8" s="29" t="s">
        <v>32</v>
      </c>
    </row>
    <row r="9" spans="2:13" ht="12.75">
      <c r="B9" s="26" t="s">
        <v>0</v>
      </c>
      <c r="C9" s="21">
        <v>17250</v>
      </c>
      <c r="D9" s="23" t="s">
        <v>10</v>
      </c>
      <c r="E9" s="20"/>
      <c r="F9" s="20"/>
      <c r="I9" s="8">
        <v>20700</v>
      </c>
      <c r="M9" s="30" t="s">
        <v>33</v>
      </c>
    </row>
    <row r="10" spans="2:13" ht="12.75">
      <c r="B10" s="27" t="s">
        <v>1</v>
      </c>
      <c r="C10" s="22">
        <v>100</v>
      </c>
      <c r="D10" s="24" t="s">
        <v>11</v>
      </c>
      <c r="E10" s="20"/>
      <c r="F10" s="20"/>
      <c r="I10" s="8">
        <v>26400</v>
      </c>
      <c r="M10" s="30" t="s">
        <v>34</v>
      </c>
    </row>
    <row r="11" spans="2:13" ht="13.5" thickBot="1">
      <c r="B11" s="28" t="s">
        <v>17</v>
      </c>
      <c r="C11" s="25">
        <v>25</v>
      </c>
      <c r="D11" s="19" t="s">
        <v>14</v>
      </c>
      <c r="E11" s="20"/>
      <c r="F11" s="20"/>
      <c r="I11" s="8">
        <v>33000</v>
      </c>
      <c r="M11" s="30" t="s">
        <v>35</v>
      </c>
    </row>
    <row r="12" spans="2:13" ht="12.75">
      <c r="B12" s="20"/>
      <c r="C12" s="20"/>
      <c r="D12" s="20"/>
      <c r="E12" s="20"/>
      <c r="F12" s="20"/>
      <c r="M12" s="30" t="s">
        <v>36</v>
      </c>
    </row>
    <row r="13" spans="2:13" ht="12.75">
      <c r="B13" s="13"/>
      <c r="C13" s="13"/>
      <c r="D13" s="13"/>
      <c r="E13" s="13"/>
      <c r="F13" s="13"/>
      <c r="M13" s="5" t="s">
        <v>37</v>
      </c>
    </row>
    <row r="14" spans="2:13" ht="13.5" thickBot="1">
      <c r="B14" s="31" t="s">
        <v>39</v>
      </c>
      <c r="C14" s="13"/>
      <c r="D14" s="13"/>
      <c r="E14" s="13"/>
      <c r="F14" s="13"/>
      <c r="M14" s="5" t="s">
        <v>38</v>
      </c>
    </row>
    <row r="15" spans="2:6" ht="12.75">
      <c r="B15" s="14" t="s">
        <v>26</v>
      </c>
      <c r="C15" s="15">
        <f>'B.Dados'!C20</f>
        <v>0.9703125</v>
      </c>
      <c r="D15" s="15" t="s">
        <v>13</v>
      </c>
      <c r="E15" s="15" t="s">
        <v>22</v>
      </c>
      <c r="F15" s="16"/>
    </row>
    <row r="16" spans="2:6" ht="13.5" thickBot="1">
      <c r="B16" s="17" t="s">
        <v>26</v>
      </c>
      <c r="C16" s="18">
        <f>'B.Dados'!C21</f>
        <v>2.9347826086956523</v>
      </c>
      <c r="D16" s="18" t="s">
        <v>13</v>
      </c>
      <c r="E16" s="18" t="s">
        <v>21</v>
      </c>
      <c r="F16" s="19"/>
    </row>
  </sheetData>
  <sheetProtection password="EDDB" sheet="1" objects="1" scenarios="1"/>
  <protectedRanges>
    <protectedRange sqref="C9:C11" name="Intervalo1"/>
  </protectedRanges>
  <dataValidations count="1">
    <dataValidation type="list" allowBlank="1" showInputMessage="1" showErrorMessage="1" sqref="C9">
      <formula1>$I$2:$I$11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1"/>
  <sheetViews>
    <sheetView showGridLines="0" showRowColHeaders="0" zoomScale="115" zoomScaleNormal="115" zoomScalePageLayoutView="0" workbookViewId="0" topLeftCell="A1">
      <selection activeCell="O17" sqref="O17"/>
    </sheetView>
  </sheetViews>
  <sheetFormatPr defaultColWidth="9.140625" defaultRowHeight="12.75"/>
  <cols>
    <col min="1" max="1" width="8.8515625" style="0" customWidth="1"/>
    <col min="2" max="2" width="19.7109375" style="0" hidden="1" customWidth="1"/>
    <col min="3" max="3" width="9.8515625" style="0" hidden="1" customWidth="1"/>
    <col min="4" max="4" width="9.140625" style="0" hidden="1" customWidth="1"/>
    <col min="5" max="5" width="25.140625" style="0" hidden="1" customWidth="1"/>
    <col min="6" max="9" width="9.140625" style="0" hidden="1" customWidth="1"/>
  </cols>
  <sheetData>
    <row r="3" spans="2:8" ht="12.75">
      <c r="B3" s="9" t="s">
        <v>25</v>
      </c>
      <c r="F3" s="9" t="s">
        <v>22</v>
      </c>
      <c r="G3" s="9"/>
      <c r="H3" s="9" t="s">
        <v>21</v>
      </c>
    </row>
    <row r="4" spans="5:9" ht="12.75">
      <c r="E4" s="1" t="s">
        <v>7</v>
      </c>
      <c r="F4" s="5">
        <v>400</v>
      </c>
      <c r="G4" t="s">
        <v>8</v>
      </c>
      <c r="H4" s="5">
        <v>230</v>
      </c>
      <c r="I4" t="s">
        <v>8</v>
      </c>
    </row>
    <row r="5" spans="2:9" ht="12.75">
      <c r="B5" s="1" t="s">
        <v>0</v>
      </c>
      <c r="C5" s="12">
        <f>Calculo!C9</f>
        <v>17250</v>
      </c>
      <c r="D5" t="s">
        <v>10</v>
      </c>
      <c r="E5" s="1" t="s">
        <v>6</v>
      </c>
      <c r="F5" s="6">
        <f>C5/(SQRT(3)*F4)</f>
        <v>24.89823035880261</v>
      </c>
      <c r="G5" t="s">
        <v>9</v>
      </c>
      <c r="H5" s="6">
        <f>C5/230</f>
        <v>75</v>
      </c>
      <c r="I5" t="s">
        <v>9</v>
      </c>
    </row>
    <row r="6" spans="2:8" ht="12.75">
      <c r="B6" s="1" t="s">
        <v>1</v>
      </c>
      <c r="C6" s="12">
        <f>Calculo!C10</f>
        <v>100</v>
      </c>
      <c r="D6" t="s">
        <v>11</v>
      </c>
      <c r="E6" s="1"/>
      <c r="F6" s="6"/>
      <c r="H6" s="6"/>
    </row>
    <row r="7" spans="2:8" ht="12.75">
      <c r="B7" s="1" t="s">
        <v>20</v>
      </c>
      <c r="C7">
        <v>0.0225</v>
      </c>
      <c r="D7" s="3" t="s">
        <v>12</v>
      </c>
      <c r="E7" s="1" t="s">
        <v>18</v>
      </c>
      <c r="F7" s="6" t="s">
        <v>19</v>
      </c>
      <c r="H7" s="6"/>
    </row>
    <row r="8" spans="2:8" ht="12.75">
      <c r="B8" s="1" t="s">
        <v>2</v>
      </c>
      <c r="C8">
        <v>1</v>
      </c>
      <c r="E8" s="1" t="s">
        <v>5</v>
      </c>
      <c r="F8" s="6">
        <v>0.0225</v>
      </c>
      <c r="H8" s="6"/>
    </row>
    <row r="9" spans="2:5" ht="12.75">
      <c r="B9" s="1" t="s">
        <v>4</v>
      </c>
      <c r="C9">
        <v>5</v>
      </c>
      <c r="D9" t="s">
        <v>13</v>
      </c>
      <c r="E9" s="1"/>
    </row>
    <row r="10" spans="2:5" ht="12.75">
      <c r="B10" s="1"/>
      <c r="E10" s="1"/>
    </row>
    <row r="11" spans="2:5" ht="12.75">
      <c r="B11" s="2" t="s">
        <v>3</v>
      </c>
      <c r="C11">
        <f>C5*C6*C7*C8/(100*C9)</f>
        <v>77.625</v>
      </c>
      <c r="D11" t="s">
        <v>14</v>
      </c>
      <c r="E11" s="1"/>
    </row>
    <row r="12" spans="2:5" ht="12.75">
      <c r="B12" s="2" t="s">
        <v>17</v>
      </c>
      <c r="C12" s="12">
        <f>Calculo!C11</f>
        <v>25</v>
      </c>
      <c r="D12" t="s">
        <v>14</v>
      </c>
      <c r="E12" s="1"/>
    </row>
    <row r="14" ht="12.75">
      <c r="B14" s="2" t="s">
        <v>4</v>
      </c>
    </row>
    <row r="15" ht="12.75">
      <c r="B15" s="2"/>
    </row>
    <row r="16" ht="12.75">
      <c r="B16" s="1" t="s">
        <v>15</v>
      </c>
    </row>
    <row r="17" spans="2:3" ht="12.75">
      <c r="B17" s="1" t="s">
        <v>23</v>
      </c>
      <c r="C17" s="7">
        <f>SQRT(3)*F5*C6*(C7/C12*C8+0)</f>
        <v>3.88125</v>
      </c>
    </row>
    <row r="18" spans="2:3" ht="12.75">
      <c r="B18" s="1" t="s">
        <v>24</v>
      </c>
      <c r="C18" s="7">
        <f>H5*C6*(C7/C12*C8+0)</f>
        <v>6.75</v>
      </c>
    </row>
    <row r="19" ht="27">
      <c r="C19" s="10"/>
    </row>
    <row r="20" spans="2:5" ht="12.75">
      <c r="B20" s="1" t="s">
        <v>16</v>
      </c>
      <c r="C20" s="11">
        <f>100*C17/F4</f>
        <v>0.9703125</v>
      </c>
      <c r="D20" t="s">
        <v>13</v>
      </c>
      <c r="E20" s="8" t="s">
        <v>22</v>
      </c>
    </row>
    <row r="21" spans="2:5" ht="12.75">
      <c r="B21" s="1" t="s">
        <v>16</v>
      </c>
      <c r="C21">
        <f>100*C18/H4</f>
        <v>2.9347826086956523</v>
      </c>
      <c r="D21" t="s">
        <v>13</v>
      </c>
      <c r="E21" s="4" t="s">
        <v>21</v>
      </c>
    </row>
  </sheetData>
  <sheetProtection password="EDDB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Sergio Marcelino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MArcelino</dc:creator>
  <cp:keywords/>
  <dc:description/>
  <cp:lastModifiedBy>Ilectrico</cp:lastModifiedBy>
  <cp:lastPrinted>2013-02-14T10:01:06Z</cp:lastPrinted>
  <dcterms:created xsi:type="dcterms:W3CDTF">1999-10-05T20:51:02Z</dcterms:created>
  <dcterms:modified xsi:type="dcterms:W3CDTF">2013-02-15T10:11:46Z</dcterms:modified>
  <cp:category/>
  <cp:version/>
  <cp:contentType/>
  <cp:contentStatus/>
</cp:coreProperties>
</file>